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Tincan antenna" sheetId="1" r:id="rId1"/>
    <sheet name="parabolic antenn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<sst xmlns="http://schemas.openxmlformats.org/spreadsheetml/2006/main" count="35" uniqueCount="23">
  <si>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Tincan Antenna Calculation</t>
  </si>
  <si>
    <t>By: Onno W. Purbo YC0MLC</t>
  </si>
  <si>
    <t>L</t>
  </si>
  <si>
    <t>Frequency</t>
  </si>
  <si>
    <t>GHz</t>
  </si>
  <si>
    <t>Wavelength</t>
  </si>
  <si>
    <t>cm</t>
  </si>
  <si>
    <t>D minimum</t>
  </si>
  <si>
    <t>D maximum</t>
  </si>
  <si>
    <t>D of your can</t>
  </si>
  <si>
    <t>cm (at least)</t>
  </si>
  <si>
    <t>S</t>
  </si>
  <si>
    <t>1/4 WaveLength</t>
  </si>
  <si>
    <t>Parabolic Antenna Calculation</t>
  </si>
  <si>
    <t>By: Onno W. Purbo YC0MLC ex YC1DAV</t>
  </si>
  <si>
    <t>D</t>
  </si>
  <si>
    <t>d</t>
  </si>
  <si>
    <t>Efficiency</t>
  </si>
  <si>
    <t>Focus</t>
  </si>
  <si>
    <t>Gain</t>
  </si>
  <si>
    <t>Beamwidth</t>
  </si>
  <si>
    <t>deg</t>
  </si>
  <si>
    <t>dB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</si>
</sst>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104775</xdr:rowOff>
    </xdr:from>
    <xdr:to>
      <xdr:col>4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8625"/>
          <a:ext cx="3600450" cy="2276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3</xdr:row>
      <xdr:rowOff>0</xdr:rowOff>
    </xdr:from>
    <xdr:to>
      <xdr:col>4</xdr:col>
      <xdr:colOff>476250</xdr:colOff>
      <xdr:row>21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85775"/>
          <a:ext cx="2724150" cy="2933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50" zoomScaleNormal="150" workbookViewId="0" topLeftCell="A1">
      <selection activeCell="B8" sqref="B8"/>
    </sheetView>
  </sheetViews>
  <sheetFormatPr defaultColWidth="9.140625" defaultRowHeight="12.75"/>
  <cols>
    <col min="1" max="1" width="18.28125" style="0" customWidth="1"/>
  </cols>
  <sheetData>
    <row r="1" ht="12.75">
      <c r="A1" s="1" t="s">
        <v>0</v>
      </c>
    </row>
    <row r="2" ht="12.75">
      <c r="A2" s="1" t="s">
        <v>1</v>
      </c>
    </row>
    <row r="18" spans="1:3" ht="12.75">
      <c r="A18" s="1" t="s">
        <v>3</v>
      </c>
      <c r="B18">
        <v>2.48</v>
      </c>
      <c r="C18" s="1" t="s">
        <v>4</v>
      </c>
    </row>
    <row r="19" spans="1:3" ht="12.75">
      <c r="A19" s="1" t="s">
        <v>9</v>
      </c>
      <c r="B19">
        <v>9</v>
      </c>
      <c r="C19" s="1" t="s">
        <v>6</v>
      </c>
    </row>
    <row r="20" spans="1:3" ht="12.75">
      <c r="A20" s="1"/>
      <c r="C20" s="1"/>
    </row>
    <row r="21" spans="1:3" ht="12.75">
      <c r="A21" s="1" t="s">
        <v>5</v>
      </c>
      <c r="B21" s="2">
        <f>30000/(B18*1000)</f>
        <v>12.096774193548388</v>
      </c>
      <c r="C21" s="1" t="s">
        <v>6</v>
      </c>
    </row>
    <row r="22" spans="1:3" ht="12.75">
      <c r="A22" s="1" t="s">
        <v>7</v>
      </c>
      <c r="B22" s="2">
        <f>0.6*B21</f>
        <v>7.258064516129032</v>
      </c>
      <c r="C22" s="1" t="s">
        <v>6</v>
      </c>
    </row>
    <row r="23" spans="1:3" ht="12.75">
      <c r="A23" s="1" t="s">
        <v>8</v>
      </c>
      <c r="B23" s="2">
        <f>0.75*B21</f>
        <v>9.072580645161292</v>
      </c>
      <c r="C23" s="1" t="s">
        <v>6</v>
      </c>
    </row>
    <row r="24" spans="1:3" ht="12.75">
      <c r="A24" s="1" t="s">
        <v>2</v>
      </c>
      <c r="B24" s="2">
        <f>0.75*B21/SQRT(1-(B21/(1.706*B19))^2)</f>
        <v>14.731641493104641</v>
      </c>
      <c r="C24" s="1" t="s">
        <v>10</v>
      </c>
    </row>
    <row r="25" spans="1:3" ht="12.75">
      <c r="A25" s="1" t="s">
        <v>11</v>
      </c>
      <c r="B25" s="2">
        <f>B24*0.25/0.75</f>
        <v>4.9105471643682135</v>
      </c>
      <c r="C25" s="1" t="s">
        <v>6</v>
      </c>
    </row>
    <row r="26" spans="1:3" ht="12.75">
      <c r="A26" s="1" t="s">
        <v>12</v>
      </c>
      <c r="B26" s="2">
        <f>0.25*B21</f>
        <v>3.024193548387097</v>
      </c>
      <c r="C26" s="1" t="s">
        <v>6</v>
      </c>
    </row>
    <row r="27" ht="12.75">
      <c r="B27" s="2"/>
    </row>
  </sheetData>
  <printOptions/>
  <pageMargins left="0.75" right="0.75" top="1" bottom="1" header="0.5" footer="0.5"/>
  <pageSetup horizontalDpi="180" verticalDpi="18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200" zoomScaleNormal="200" workbookViewId="0" topLeftCell="A17">
      <selection activeCell="C17" sqref="C17"/>
    </sheetView>
  </sheetViews>
  <sheetFormatPr defaultColWidth="9.140625" defaultRowHeight="12.75"/>
  <cols>
    <col min="3" max="3" width="10.00390625" style="0" bestFit="1" customWidth="1"/>
  </cols>
  <sheetData>
    <row r="1" ht="12.75">
      <c r="A1" s="1" t="s">
        <v>13</v>
      </c>
    </row>
    <row r="2" ht="12.75">
      <c r="A2" s="1" t="s">
        <v>14</v>
      </c>
    </row>
    <row r="25" spans="1:4" ht="12.75">
      <c r="A25" s="1" t="s">
        <v>3</v>
      </c>
      <c r="C25">
        <v>2.412</v>
      </c>
      <c r="D25" t="s">
        <v>4</v>
      </c>
    </row>
    <row r="26" spans="1:4" ht="12.75">
      <c r="A26" s="1" t="s">
        <v>15</v>
      </c>
      <c r="C26">
        <v>70</v>
      </c>
      <c r="D26" t="s">
        <v>6</v>
      </c>
    </row>
    <row r="27" spans="1:4" ht="12.75">
      <c r="A27" s="1" t="s">
        <v>16</v>
      </c>
      <c r="C27">
        <v>20</v>
      </c>
      <c r="D27" t="s">
        <v>6</v>
      </c>
    </row>
    <row r="28" spans="1:3" ht="12.75">
      <c r="A28" s="1" t="s">
        <v>17</v>
      </c>
      <c r="C28">
        <v>0.4</v>
      </c>
    </row>
    <row r="29" ht="12.75">
      <c r="A29" s="1"/>
    </row>
    <row r="30" spans="1:4" ht="12.75">
      <c r="A30" s="1" t="s">
        <v>5</v>
      </c>
      <c r="C30" s="2">
        <f>30000/(C25*1000)</f>
        <v>12.437810945273633</v>
      </c>
      <c r="D30" t="s">
        <v>6</v>
      </c>
    </row>
    <row r="31" spans="1:4" ht="12.75">
      <c r="A31" s="1" t="s">
        <v>18</v>
      </c>
      <c r="C31" s="2">
        <f>C26*C26/(16*C27)</f>
        <v>15.3125</v>
      </c>
      <c r="D31" t="s">
        <v>6</v>
      </c>
    </row>
    <row r="32" spans="1:4" ht="12.75">
      <c r="A32" s="1" t="s">
        <v>19</v>
      </c>
      <c r="C32" s="2">
        <f>10*LOG(C28*(PI()*C26/C30)^2)</f>
        <v>20.970679142416458</v>
      </c>
      <c r="D32" t="s">
        <v>22</v>
      </c>
    </row>
    <row r="33" spans="1:4" ht="12.75">
      <c r="A33" s="1" t="s">
        <v>20</v>
      </c>
      <c r="C33" s="2">
        <f>70*C30/C26</f>
        <v>12.437810945273633</v>
      </c>
      <c r="D33" t="s">
        <v>21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2005-09-27T13:09:19Z</dcterms:created>
  <dcterms:modified xsi:type="dcterms:W3CDTF">2006-06-24T21:48:07Z</dcterms:modified>
  <cp:category/>
  <cp:version/>
  <cp:contentType/>
  <cp:contentStatus/>
</cp:coreProperties>
</file>