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SUMMARY" sheetId="1" r:id="rId1"/>
    <sheet name="pendidikan" sheetId="2" r:id="rId2"/>
    <sheet name="business" sheetId="3" r:id="rId3"/>
    <sheet name="parameter" sheetId="4" r:id="rId4"/>
  </sheets>
  <definedNames/>
  <calcPr fullCalcOnLoad="1"/>
</workbook>
</file>

<file path=xl/sharedStrings.xml><?xml version="1.0" encoding="utf-8"?>
<sst xmlns="http://schemas.openxmlformats.org/spreadsheetml/2006/main" count="62" uniqueCount="50">
  <si>
    <t>Sekolah</t>
  </si>
  <si>
    <t>SD</t>
  </si>
  <si>
    <t>SMP</t>
  </si>
  <si>
    <t>SMA</t>
  </si>
  <si>
    <t>SMK</t>
  </si>
  <si>
    <t>PT</t>
  </si>
  <si>
    <t>Total</t>
  </si>
  <si>
    <t>Rp/Siswa</t>
  </si>
  <si>
    <t>Murid</t>
  </si>
  <si>
    <t>Rp (Milyrd)</t>
  </si>
  <si>
    <t>Kemampuan Finansial per BULAN</t>
  </si>
  <si>
    <t>US$/2Mbps</t>
  </si>
  <si>
    <t>Internet</t>
  </si>
  <si>
    <t>200km</t>
  </si>
  <si>
    <t>2km</t>
  </si>
  <si>
    <t>Rp/2Mbps</t>
  </si>
  <si>
    <t>Exchange Rate</t>
  </si>
  <si>
    <t>Rp/US$</t>
  </si>
  <si>
    <t>Mbps</t>
  </si>
  <si>
    <t>Kemampuan konsumsi bandwidth / sekolah</t>
  </si>
  <si>
    <t>/sekolah</t>
  </si>
  <si>
    <t>Kbps</t>
  </si>
  <si>
    <t>Harga Bandwith per tahun</t>
  </si>
  <si>
    <t>Work Force</t>
  </si>
  <si>
    <t>Monthly Spending For Internet</t>
  </si>
  <si>
    <t>SME</t>
  </si>
  <si>
    <t>Output</t>
  </si>
  <si>
    <t>Rp (Milyard)</t>
  </si>
  <si>
    <t>% utk IT</t>
  </si>
  <si>
    <t>Rp (M) utk IT</t>
  </si>
  <si>
    <t>Employee</t>
  </si>
  <si>
    <t>Casual not Agriculture</t>
  </si>
  <si>
    <t>MI</t>
  </si>
  <si>
    <t>MT</t>
  </si>
  <si>
    <t>MA</t>
  </si>
  <si>
    <t>Non-SD/MI</t>
  </si>
  <si>
    <t>non-SD/MI</t>
  </si>
  <si>
    <t>Industri</t>
  </si>
  <si>
    <t>Sedang</t>
  </si>
  <si>
    <t>Besar</t>
  </si>
  <si>
    <t>Jumlah</t>
  </si>
  <si>
    <t>Per Bulan ke Internet</t>
  </si>
  <si>
    <t>Total Rp (M) / Bulan</t>
  </si>
  <si>
    <t>Bandwidth</t>
  </si>
  <si>
    <t>Rp (M)/bulan</t>
  </si>
  <si>
    <t>Total Bandwith</t>
  </si>
  <si>
    <t>Pendidikan</t>
  </si>
  <si>
    <t>Per Orangan</t>
  </si>
  <si>
    <t>Bandwidth Industri</t>
  </si>
  <si>
    <t>bandwidth Perorangan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</si>
</sst>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4" sqref="A14"/>
    </sheetView>
  </sheetViews>
  <sheetFormatPr defaultColWidth="9.140625" defaultRowHeight="12.75"/>
  <cols>
    <col min="2" max="2" width="13.00390625" style="0" bestFit="1" customWidth="1"/>
    <col min="3" max="3" width="10.57421875" style="0" bestFit="1" customWidth="1"/>
    <col min="4" max="4" width="13.00390625" style="0" customWidth="1"/>
    <col min="5" max="5" width="9.28125" style="0" bestFit="1" customWidth="1"/>
  </cols>
  <sheetData>
    <row r="1" ht="12.75">
      <c r="A1" t="s">
        <v>10</v>
      </c>
    </row>
    <row r="3" spans="2:5" ht="12.75">
      <c r="B3" t="s">
        <v>0</v>
      </c>
      <c r="C3" t="s">
        <v>8</v>
      </c>
      <c r="D3" t="s">
        <v>9</v>
      </c>
      <c r="E3" t="s">
        <v>7</v>
      </c>
    </row>
    <row r="4" spans="1:5" ht="12.75">
      <c r="A4" t="s">
        <v>1</v>
      </c>
      <c r="B4">
        <v>145867</v>
      </c>
      <c r="C4">
        <v>25976285</v>
      </c>
      <c r="D4" s="1">
        <f aca="true" t="shared" si="0" ref="D4:D11">E4*C4/1000000000</f>
        <v>25.976285</v>
      </c>
      <c r="E4">
        <v>1000</v>
      </c>
    </row>
    <row r="5" spans="1:5" ht="12.75">
      <c r="A5" t="s">
        <v>32</v>
      </c>
      <c r="B5">
        <f>1548+21929</f>
        <v>23477</v>
      </c>
      <c r="C5">
        <f>327548+2825117</f>
        <v>3152665</v>
      </c>
      <c r="D5" s="1">
        <f t="shared" si="0"/>
        <v>3.152665</v>
      </c>
      <c r="E5">
        <v>1000</v>
      </c>
    </row>
    <row r="6" spans="1:5" ht="12.75">
      <c r="A6" t="s">
        <v>2</v>
      </c>
      <c r="B6">
        <v>13353</v>
      </c>
      <c r="C6">
        <v>5399547</v>
      </c>
      <c r="D6" s="1">
        <f t="shared" si="0"/>
        <v>10.799094</v>
      </c>
      <c r="E6">
        <v>2000</v>
      </c>
    </row>
    <row r="7" spans="1:5" ht="12.75">
      <c r="A7" t="s">
        <v>33</v>
      </c>
      <c r="B7">
        <f>1260+10794</f>
        <v>12054</v>
      </c>
      <c r="C7">
        <f>512613+1607951</f>
        <v>2120564</v>
      </c>
      <c r="D7" s="1">
        <f t="shared" si="0"/>
        <v>2.120564</v>
      </c>
      <c r="E7">
        <v>1000</v>
      </c>
    </row>
    <row r="8" spans="1:5" ht="12.75">
      <c r="A8" t="s">
        <v>3</v>
      </c>
      <c r="B8">
        <v>8238</v>
      </c>
      <c r="C8">
        <v>3257973</v>
      </c>
      <c r="D8" s="1">
        <f t="shared" si="0"/>
        <v>9.773919</v>
      </c>
      <c r="E8">
        <v>3000</v>
      </c>
    </row>
    <row r="9" spans="1:5" ht="12.75">
      <c r="A9" t="s">
        <v>4</v>
      </c>
      <c r="B9">
        <v>5115</v>
      </c>
      <c r="C9">
        <v>2141547</v>
      </c>
      <c r="D9" s="1">
        <f t="shared" si="0"/>
        <v>6.424641</v>
      </c>
      <c r="E9">
        <f>3000</f>
        <v>3000</v>
      </c>
    </row>
    <row r="10" spans="1:5" ht="12.75">
      <c r="A10" t="s">
        <v>34</v>
      </c>
      <c r="B10">
        <f>634+4053</f>
        <v>4687</v>
      </c>
      <c r="C10">
        <f>291937+452799</f>
        <v>744736</v>
      </c>
      <c r="D10" s="1">
        <f t="shared" si="0"/>
        <v>1.489472</v>
      </c>
      <c r="E10">
        <v>2000</v>
      </c>
    </row>
    <row r="11" spans="1:5" ht="12.75">
      <c r="A11" t="s">
        <v>5</v>
      </c>
      <c r="B11">
        <v>2428</v>
      </c>
      <c r="C11">
        <v>3796717</v>
      </c>
      <c r="D11" s="1">
        <f t="shared" si="0"/>
        <v>18.983585</v>
      </c>
      <c r="E11">
        <v>5000</v>
      </c>
    </row>
    <row r="12" ht="12.75">
      <c r="D12" s="1"/>
    </row>
    <row r="13" spans="1:5" ht="12.75">
      <c r="A13" t="s">
        <v>6</v>
      </c>
      <c r="B13">
        <f>SUM(B4:B12)</f>
        <v>215219</v>
      </c>
      <c r="C13">
        <f>SUM(C4:C12)</f>
        <v>46590034</v>
      </c>
      <c r="D13" s="1">
        <f>SUM(D4:D12)</f>
        <v>78.720225</v>
      </c>
      <c r="E13" s="2"/>
    </row>
    <row r="14" spans="1:5" ht="12.75">
      <c r="A14" t="s">
        <v>35</v>
      </c>
      <c r="B14">
        <f>SUM(B6:B11)</f>
        <v>45875</v>
      </c>
      <c r="C14">
        <f>SUM(C6:C11)</f>
        <v>17461084</v>
      </c>
      <c r="D14" s="1">
        <f>SUM(D6:D11)</f>
        <v>49.591274999999996</v>
      </c>
      <c r="E14" s="2"/>
    </row>
    <row r="15" spans="4:5" ht="12.75">
      <c r="D15" s="1"/>
      <c r="E15" s="2"/>
    </row>
    <row r="16" spans="1:5" ht="12.75">
      <c r="A16" t="s">
        <v>19</v>
      </c>
      <c r="D16" s="1"/>
      <c r="E16" s="2"/>
    </row>
    <row r="17" spans="2:5" ht="12.75">
      <c r="B17" t="s">
        <v>6</v>
      </c>
      <c r="C17" t="s">
        <v>36</v>
      </c>
      <c r="D17" s="1"/>
      <c r="E17" s="2"/>
    </row>
    <row r="18" spans="1:5" ht="12.75">
      <c r="A18" t="s">
        <v>18</v>
      </c>
      <c r="B18" s="2">
        <f>D13*2*1000000000/(parameter!D2/12)</f>
        <v>1912.9973851888933</v>
      </c>
      <c r="C18" s="2">
        <f>D14*2*1000000000/(parameter!D2/12)</f>
        <v>1205.1284076383588</v>
      </c>
      <c r="D18" s="1"/>
      <c r="E18" s="2"/>
    </row>
    <row r="19" spans="1:5" ht="12.75">
      <c r="A19" s="3" t="s">
        <v>20</v>
      </c>
      <c r="B19" s="1">
        <f>B18*1000/B13</f>
        <v>8.888608278957218</v>
      </c>
      <c r="C19" s="1">
        <f>C18*1000/B14</f>
        <v>26.269829049337524</v>
      </c>
      <c r="D19" s="1" t="s">
        <v>21</v>
      </c>
      <c r="E19" s="2"/>
    </row>
    <row r="20" ht="12.75">
      <c r="D2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11.00390625" style="0" customWidth="1"/>
    <col min="4" max="4" width="12.00390625" style="0" bestFit="1" customWidth="1"/>
  </cols>
  <sheetData>
    <row r="1" spans="4:5" ht="12.75">
      <c r="D1" t="s">
        <v>9</v>
      </c>
      <c r="E1" t="s">
        <v>18</v>
      </c>
    </row>
    <row r="2" spans="1:4" ht="12.75">
      <c r="A2" t="s">
        <v>24</v>
      </c>
      <c r="D2">
        <v>25000</v>
      </c>
    </row>
    <row r="3" spans="1:5" ht="12.75">
      <c r="A3" t="s">
        <v>23</v>
      </c>
      <c r="C3">
        <v>105802372</v>
      </c>
      <c r="D3" s="2">
        <f>D2*C3/1000000000</f>
        <v>2645.0593</v>
      </c>
      <c r="E3" s="2">
        <f>D3*2*1000000000/(parameter!D2/12)</f>
        <v>64278.163897137805</v>
      </c>
    </row>
    <row r="4" spans="1:5" ht="12.75">
      <c r="A4" t="s">
        <v>30</v>
      </c>
      <c r="C4">
        <v>25741089</v>
      </c>
      <c r="D4" s="2">
        <f>D2*C4/1000000000</f>
        <v>643.527225</v>
      </c>
      <c r="E4" s="2">
        <f>D4*2*1000000000/(parameter!D2/12)</f>
        <v>15638.49568167348</v>
      </c>
    </row>
    <row r="5" spans="1:5" ht="12.75">
      <c r="A5" t="s">
        <v>31</v>
      </c>
      <c r="C5">
        <v>4090075</v>
      </c>
      <c r="D5" s="2">
        <f>D2*C5/1000000000</f>
        <v>102.251875</v>
      </c>
      <c r="E5" s="2">
        <f>D5*2*1000000000/(parameter!D2/12)</f>
        <v>2484.845152635953</v>
      </c>
    </row>
    <row r="9" spans="1:5" ht="12.75">
      <c r="A9" t="s">
        <v>25</v>
      </c>
      <c r="B9" t="s">
        <v>27</v>
      </c>
      <c r="C9" t="s">
        <v>28</v>
      </c>
      <c r="D9" t="s">
        <v>29</v>
      </c>
      <c r="E9" t="s">
        <v>18</v>
      </c>
    </row>
    <row r="10" spans="1:5" ht="12.75">
      <c r="A10" t="s">
        <v>26</v>
      </c>
      <c r="B10" s="2">
        <v>250089</v>
      </c>
      <c r="C10">
        <v>0.1</v>
      </c>
      <c r="D10" s="2">
        <f>B10*C10/100</f>
        <v>250.08900000000003</v>
      </c>
      <c r="E10" s="2">
        <f>D10*2*1000000000/(parameter!D2)</f>
        <v>506.4556186847209</v>
      </c>
    </row>
    <row r="13" spans="1:4" ht="12.75">
      <c r="A13" t="s">
        <v>37</v>
      </c>
      <c r="C13" t="s">
        <v>38</v>
      </c>
      <c r="D13" t="s">
        <v>39</v>
      </c>
    </row>
    <row r="14" spans="1:4" ht="12.75">
      <c r="A14" t="s">
        <v>40</v>
      </c>
      <c r="C14">
        <v>113253</v>
      </c>
      <c r="D14">
        <v>36012</v>
      </c>
    </row>
    <row r="15" spans="1:4" ht="12.75">
      <c r="A15" t="s">
        <v>41</v>
      </c>
      <c r="C15">
        <v>200000</v>
      </c>
      <c r="D15">
        <v>2000000</v>
      </c>
    </row>
    <row r="16" spans="1:5" ht="12.75">
      <c r="A16" t="s">
        <v>42</v>
      </c>
      <c r="C16" s="2">
        <f>C15*C14/1000000000</f>
        <v>22.6506</v>
      </c>
      <c r="D16" s="2">
        <f>D15*D14/1000000000</f>
        <v>72.024</v>
      </c>
      <c r="E16" t="s">
        <v>44</v>
      </c>
    </row>
    <row r="17" spans="1:5" ht="12.75">
      <c r="A17" t="s">
        <v>43</v>
      </c>
      <c r="C17" s="2">
        <f>C16*12*1000000000/(parameter!D2/2)</f>
        <v>550.4371789201512</v>
      </c>
      <c r="D17" s="2">
        <f>D16*1000000000*12/(parameter!D2/2)</f>
        <v>1750.2709585858636</v>
      </c>
      <c r="E17" t="s">
        <v>18</v>
      </c>
    </row>
    <row r="19" spans="1:4" ht="12.75">
      <c r="A19" t="s">
        <v>48</v>
      </c>
      <c r="C19" s="2">
        <f>C17+D17+E10</f>
        <v>2807.1637561907355</v>
      </c>
      <c r="D19" t="s">
        <v>18</v>
      </c>
    </row>
    <row r="20" spans="1:4" ht="12.75">
      <c r="A20" t="s">
        <v>49</v>
      </c>
      <c r="C20" s="2">
        <f>E4+E5</f>
        <v>18123.340834309434</v>
      </c>
      <c r="D20" t="s"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2" sqref="B2"/>
    </sheetView>
  </sheetViews>
  <sheetFormatPr defaultColWidth="9.140625" defaultRowHeight="12.75"/>
  <cols>
    <col min="4" max="4" width="11.28125" style="0" customWidth="1"/>
  </cols>
  <sheetData>
    <row r="1" ht="12.75">
      <c r="A1" t="s">
        <v>22</v>
      </c>
    </row>
    <row r="2" spans="1:5" ht="12.75">
      <c r="A2" t="s">
        <v>12</v>
      </c>
      <c r="B2">
        <v>108528</v>
      </c>
      <c r="C2" t="s">
        <v>11</v>
      </c>
      <c r="D2">
        <f>parameter!C6*B2</f>
        <v>987604800</v>
      </c>
      <c r="E2" t="s">
        <v>15</v>
      </c>
    </row>
    <row r="3" spans="1:5" ht="12.75">
      <c r="A3" t="s">
        <v>13</v>
      </c>
      <c r="B3">
        <v>45000</v>
      </c>
      <c r="C3" t="s">
        <v>11</v>
      </c>
      <c r="D3">
        <f>parameter!C6*B3</f>
        <v>409500000</v>
      </c>
      <c r="E3" t="s">
        <v>15</v>
      </c>
    </row>
    <row r="4" spans="1:5" ht="12.75">
      <c r="A4" t="s">
        <v>14</v>
      </c>
      <c r="B4">
        <v>18000</v>
      </c>
      <c r="C4" t="s">
        <v>11</v>
      </c>
      <c r="D4">
        <f>parameter!C6*B4</f>
        <v>163800000</v>
      </c>
      <c r="E4" t="s">
        <v>15</v>
      </c>
    </row>
    <row r="6" spans="1:4" ht="12.75">
      <c r="A6" t="s">
        <v>16</v>
      </c>
      <c r="C6">
        <v>9100</v>
      </c>
      <c r="D6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2006-06-01T03:51:19Z</dcterms:created>
  <dcterms:modified xsi:type="dcterms:W3CDTF">2006-06-15T01:14:49Z</dcterms:modified>
  <cp:category/>
  <cp:version/>
  <cp:contentType/>
  <cp:contentStatus/>
</cp:coreProperties>
</file>